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64748B"/>
      <sz val="10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D5DDE8"/>
      </left>
      <right style="thin">
        <color rgb="00D5DDE8"/>
      </right>
      <top style="thin">
        <color rgb="00D5DDE8"/>
      </top>
      <bottom style="thin">
        <color rgb="00D5DD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2" borderId="0" applyAlignment="1" pivotButton="0" quotePrefix="0" xfId="0">
      <alignment horizontal="center" vertical="center"/>
    </xf>
    <xf numFmtId="0" fontId="1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dxfs count="6">
    <dxf>
      <font>
        <b val="1"/>
        <color rgb="008A5A00"/>
      </font>
      <fill>
        <patternFill patternType="solid">
          <fgColor rgb="00FFF4D6"/>
        </patternFill>
      </fill>
    </dxf>
    <dxf>
      <font>
        <b val="1"/>
        <color rgb="00A23F00"/>
      </font>
      <fill>
        <patternFill patternType="solid">
          <fgColor rgb="00FFE4D1"/>
        </patternFill>
      </fill>
    </dxf>
    <dxf>
      <font>
        <b val="1"/>
        <color rgb="002B3A9E"/>
      </font>
      <fill>
        <patternFill patternType="solid">
          <fgColor rgb="00E2E7FF"/>
        </patternFill>
      </fill>
    </dxf>
    <dxf>
      <font>
        <b val="1"/>
        <color rgb="0094A3B8"/>
      </font>
      <fill>
        <patternFill patternType="solid">
          <fgColor rgb="00F1F5F9"/>
        </patternFill>
      </fill>
    </dxf>
    <dxf>
      <font>
        <b val="1"/>
        <color rgb="0013703C"/>
      </font>
      <fill>
        <patternFill patternType="solid">
          <fgColor rgb="00DDF5E6"/>
        </patternFill>
      </fill>
    </dxf>
    <dxf>
      <font>
        <b val="1"/>
        <color rgb="00FFFFFF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3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8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5.5" customWidth="1" min="34" max="34"/>
    <col width="5.5" customWidth="1" min="35" max="35"/>
    <col width="5.5" customWidth="1" min="36" max="36"/>
    <col width="5.5" customWidth="1" min="37" max="37"/>
    <col width="5.5" customWidth="1" min="38" max="38"/>
    <col width="5.5" customWidth="1" min="39" max="39"/>
  </cols>
  <sheetData>
    <row r="1">
      <c r="A1" t="inlineStr">
        <is>
          <t>연도</t>
        </is>
      </c>
      <c r="B1" s="1" t="n">
        <v>2026</v>
      </c>
      <c r="C1" t="inlineStr">
        <is>
          <t>월</t>
        </is>
      </c>
      <c r="D1" s="1" t="n">
        <v>12</v>
      </c>
      <c r="F1" t="inlineStr">
        <is>
          <t>하루 필요 인원 →</t>
        </is>
      </c>
      <c r="H1" t="inlineStr">
        <is>
          <t>D</t>
        </is>
      </c>
      <c r="I1" s="1" t="n">
        <v>3</v>
      </c>
      <c r="J1" t="inlineStr">
        <is>
          <t>E</t>
        </is>
      </c>
      <c r="K1" s="1" t="n">
        <v>3</v>
      </c>
      <c r="L1" t="inlineStr">
        <is>
          <t>N</t>
        </is>
      </c>
      <c r="M1" s="1" t="n">
        <v>2</v>
      </c>
    </row>
    <row r="2">
      <c r="A2" s="2" t="inlineStr">
        <is>
          <t>듀티브로 3교대 근무표 양식 · 칸을 누르면 D·E·N·O·연 중에서 고를 수 있어요 · dutybro.co.kr</t>
        </is>
      </c>
    </row>
    <row r="3">
      <c r="A3" s="3" t="inlineStr">
        <is>
          <t>이름</t>
        </is>
      </c>
      <c r="B3" s="3" t="inlineStr">
        <is>
          <t>직급</t>
        </is>
      </c>
      <c r="C3" s="3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 t="n">
        <v>6</v>
      </c>
      <c r="I3" s="3" t="n">
        <v>7</v>
      </c>
      <c r="J3" s="3" t="n">
        <v>8</v>
      </c>
      <c r="K3" s="3" t="n">
        <v>9</v>
      </c>
      <c r="L3" s="3" t="n">
        <v>10</v>
      </c>
      <c r="M3" s="3" t="n">
        <v>11</v>
      </c>
      <c r="N3" s="3" t="n">
        <v>12</v>
      </c>
      <c r="O3" s="3" t="n">
        <v>13</v>
      </c>
      <c r="P3" s="3" t="n">
        <v>14</v>
      </c>
      <c r="Q3" s="3" t="n">
        <v>15</v>
      </c>
      <c r="R3" s="3" t="n">
        <v>16</v>
      </c>
      <c r="S3" s="3" t="n">
        <v>17</v>
      </c>
      <c r="T3" s="3" t="n">
        <v>18</v>
      </c>
      <c r="U3" s="3" t="n">
        <v>19</v>
      </c>
      <c r="V3" s="3" t="n">
        <v>20</v>
      </c>
      <c r="W3" s="3" t="n">
        <v>21</v>
      </c>
      <c r="X3" s="3" t="n">
        <v>22</v>
      </c>
      <c r="Y3" s="3" t="n">
        <v>23</v>
      </c>
      <c r="Z3" s="3" t="n">
        <v>24</v>
      </c>
      <c r="AA3" s="3" t="n">
        <v>25</v>
      </c>
      <c r="AB3" s="3" t="n">
        <v>26</v>
      </c>
      <c r="AC3" s="3" t="n">
        <v>27</v>
      </c>
      <c r="AD3" s="3" t="n">
        <v>28</v>
      </c>
      <c r="AE3" s="3" t="n">
        <v>29</v>
      </c>
      <c r="AF3" s="3" t="n">
        <v>30</v>
      </c>
      <c r="AG3" s="3" t="n">
        <v>31</v>
      </c>
      <c r="AH3" s="3" t="inlineStr">
        <is>
          <t>D</t>
        </is>
      </c>
      <c r="AI3" s="3" t="inlineStr">
        <is>
          <t>E</t>
        </is>
      </c>
      <c r="AJ3" s="3" t="inlineStr">
        <is>
          <t>N</t>
        </is>
      </c>
      <c r="AK3" s="3" t="inlineStr">
        <is>
          <t>O</t>
        </is>
      </c>
      <c r="AL3" s="3" t="inlineStr">
        <is>
          <t>연</t>
        </is>
      </c>
      <c r="AM3" s="3" t="inlineStr">
        <is>
          <t>근무</t>
        </is>
      </c>
    </row>
    <row r="4">
      <c r="A4" s="4" t="n"/>
      <c r="B4" s="4" t="n"/>
      <c r="C4" s="4">
        <f>IF(DAY(DATE($B$1,$D$1,1))&lt;&gt;1,"",CHOOSE(WEEKDAY(DATE($B$1,$D$1,1)),"일","월","화","수","목","금","토"))</f>
        <v/>
      </c>
      <c r="D4" s="4">
        <f>IF(DAY(DATE($B$1,$D$1,2))&lt;&gt;2,"",CHOOSE(WEEKDAY(DATE($B$1,$D$1,2)),"일","월","화","수","목","금","토"))</f>
        <v/>
      </c>
      <c r="E4" s="4">
        <f>IF(DAY(DATE($B$1,$D$1,3))&lt;&gt;3,"",CHOOSE(WEEKDAY(DATE($B$1,$D$1,3)),"일","월","화","수","목","금","토"))</f>
        <v/>
      </c>
      <c r="F4" s="4">
        <f>IF(DAY(DATE($B$1,$D$1,4))&lt;&gt;4,"",CHOOSE(WEEKDAY(DATE($B$1,$D$1,4)),"일","월","화","수","목","금","토"))</f>
        <v/>
      </c>
      <c r="G4" s="4">
        <f>IF(DAY(DATE($B$1,$D$1,5))&lt;&gt;5,"",CHOOSE(WEEKDAY(DATE($B$1,$D$1,5)),"일","월","화","수","목","금","토"))</f>
        <v/>
      </c>
      <c r="H4" s="4">
        <f>IF(DAY(DATE($B$1,$D$1,6))&lt;&gt;6,"",CHOOSE(WEEKDAY(DATE($B$1,$D$1,6)),"일","월","화","수","목","금","토"))</f>
        <v/>
      </c>
      <c r="I4" s="4">
        <f>IF(DAY(DATE($B$1,$D$1,7))&lt;&gt;7,"",CHOOSE(WEEKDAY(DATE($B$1,$D$1,7)),"일","월","화","수","목","금","토"))</f>
        <v/>
      </c>
      <c r="J4" s="4">
        <f>IF(DAY(DATE($B$1,$D$1,8))&lt;&gt;8,"",CHOOSE(WEEKDAY(DATE($B$1,$D$1,8)),"일","월","화","수","목","금","토"))</f>
        <v/>
      </c>
      <c r="K4" s="4">
        <f>IF(DAY(DATE($B$1,$D$1,9))&lt;&gt;9,"",CHOOSE(WEEKDAY(DATE($B$1,$D$1,9)),"일","월","화","수","목","금","토"))</f>
        <v/>
      </c>
      <c r="L4" s="4">
        <f>IF(DAY(DATE($B$1,$D$1,10))&lt;&gt;10,"",CHOOSE(WEEKDAY(DATE($B$1,$D$1,10)),"일","월","화","수","목","금","토"))</f>
        <v/>
      </c>
      <c r="M4" s="4">
        <f>IF(DAY(DATE($B$1,$D$1,11))&lt;&gt;11,"",CHOOSE(WEEKDAY(DATE($B$1,$D$1,11)),"일","월","화","수","목","금","토"))</f>
        <v/>
      </c>
      <c r="N4" s="4">
        <f>IF(DAY(DATE($B$1,$D$1,12))&lt;&gt;12,"",CHOOSE(WEEKDAY(DATE($B$1,$D$1,12)),"일","월","화","수","목","금","토"))</f>
        <v/>
      </c>
      <c r="O4" s="4">
        <f>IF(DAY(DATE($B$1,$D$1,13))&lt;&gt;13,"",CHOOSE(WEEKDAY(DATE($B$1,$D$1,13)),"일","월","화","수","목","금","토"))</f>
        <v/>
      </c>
      <c r="P4" s="4">
        <f>IF(DAY(DATE($B$1,$D$1,14))&lt;&gt;14,"",CHOOSE(WEEKDAY(DATE($B$1,$D$1,14)),"일","월","화","수","목","금","토"))</f>
        <v/>
      </c>
      <c r="Q4" s="4">
        <f>IF(DAY(DATE($B$1,$D$1,15))&lt;&gt;15,"",CHOOSE(WEEKDAY(DATE($B$1,$D$1,15)),"일","월","화","수","목","금","토"))</f>
        <v/>
      </c>
      <c r="R4" s="4">
        <f>IF(DAY(DATE($B$1,$D$1,16))&lt;&gt;16,"",CHOOSE(WEEKDAY(DATE($B$1,$D$1,16)),"일","월","화","수","목","금","토"))</f>
        <v/>
      </c>
      <c r="S4" s="4">
        <f>IF(DAY(DATE($B$1,$D$1,17))&lt;&gt;17,"",CHOOSE(WEEKDAY(DATE($B$1,$D$1,17)),"일","월","화","수","목","금","토"))</f>
        <v/>
      </c>
      <c r="T4" s="4">
        <f>IF(DAY(DATE($B$1,$D$1,18))&lt;&gt;18,"",CHOOSE(WEEKDAY(DATE($B$1,$D$1,18)),"일","월","화","수","목","금","토"))</f>
        <v/>
      </c>
      <c r="U4" s="4">
        <f>IF(DAY(DATE($B$1,$D$1,19))&lt;&gt;19,"",CHOOSE(WEEKDAY(DATE($B$1,$D$1,19)),"일","월","화","수","목","금","토"))</f>
        <v/>
      </c>
      <c r="V4" s="4">
        <f>IF(DAY(DATE($B$1,$D$1,20))&lt;&gt;20,"",CHOOSE(WEEKDAY(DATE($B$1,$D$1,20)),"일","월","화","수","목","금","토"))</f>
        <v/>
      </c>
      <c r="W4" s="4">
        <f>IF(DAY(DATE($B$1,$D$1,21))&lt;&gt;21,"",CHOOSE(WEEKDAY(DATE($B$1,$D$1,21)),"일","월","화","수","목","금","토"))</f>
        <v/>
      </c>
      <c r="X4" s="4">
        <f>IF(DAY(DATE($B$1,$D$1,22))&lt;&gt;22,"",CHOOSE(WEEKDAY(DATE($B$1,$D$1,22)),"일","월","화","수","목","금","토"))</f>
        <v/>
      </c>
      <c r="Y4" s="4">
        <f>IF(DAY(DATE($B$1,$D$1,23))&lt;&gt;23,"",CHOOSE(WEEKDAY(DATE($B$1,$D$1,23)),"일","월","화","수","목","금","토"))</f>
        <v/>
      </c>
      <c r="Z4" s="4">
        <f>IF(DAY(DATE($B$1,$D$1,24))&lt;&gt;24,"",CHOOSE(WEEKDAY(DATE($B$1,$D$1,24)),"일","월","화","수","목","금","토"))</f>
        <v/>
      </c>
      <c r="AA4" s="4">
        <f>IF(DAY(DATE($B$1,$D$1,25))&lt;&gt;25,"",CHOOSE(WEEKDAY(DATE($B$1,$D$1,25)),"일","월","화","수","목","금","토"))</f>
        <v/>
      </c>
      <c r="AB4" s="4">
        <f>IF(DAY(DATE($B$1,$D$1,26))&lt;&gt;26,"",CHOOSE(WEEKDAY(DATE($B$1,$D$1,26)),"일","월","화","수","목","금","토"))</f>
        <v/>
      </c>
      <c r="AC4" s="4">
        <f>IF(DAY(DATE($B$1,$D$1,27))&lt;&gt;27,"",CHOOSE(WEEKDAY(DATE($B$1,$D$1,27)),"일","월","화","수","목","금","토"))</f>
        <v/>
      </c>
      <c r="AD4" s="4">
        <f>IF(DAY(DATE($B$1,$D$1,28))&lt;&gt;28,"",CHOOSE(WEEKDAY(DATE($B$1,$D$1,28)),"일","월","화","수","목","금","토"))</f>
        <v/>
      </c>
      <c r="AE4" s="4">
        <f>IF(DAY(DATE($B$1,$D$1,29))&lt;&gt;29,"",CHOOSE(WEEKDAY(DATE($B$1,$D$1,29)),"일","월","화","수","목","금","토"))</f>
        <v/>
      </c>
      <c r="AF4" s="4">
        <f>IF(DAY(DATE($B$1,$D$1,30))&lt;&gt;30,"",CHOOSE(WEEKDAY(DATE($B$1,$D$1,30)),"일","월","화","수","목","금","토"))</f>
        <v/>
      </c>
      <c r="AG4" s="4">
        <f>IF(DAY(DATE($B$1,$D$1,31))&lt;&gt;31,"",CHOOSE(WEEKDAY(DATE($B$1,$D$1,31)),"일","월","화","수","목","금","토"))</f>
        <v/>
      </c>
      <c r="AH4" s="4" t="n"/>
      <c r="AI4" s="4" t="n"/>
      <c r="AJ4" s="4" t="n"/>
      <c r="AK4" s="4" t="n"/>
      <c r="AL4" s="4" t="n"/>
      <c r="AM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>
        <f>COUNTIF(C5:AG5,"D")</f>
        <v/>
      </c>
      <c r="AI5" s="4">
        <f>COUNTIF(C5:AG5,"E")</f>
        <v/>
      </c>
      <c r="AJ5" s="4">
        <f>COUNTIF(C5:AG5,"N")</f>
        <v/>
      </c>
      <c r="AK5" s="4">
        <f>COUNTIF(C5:AG5,"O")</f>
        <v/>
      </c>
      <c r="AL5" s="4">
        <f>COUNTIF(C5:AG5,"연")</f>
        <v/>
      </c>
      <c r="AM5" s="4">
        <f>AH5+AI5+AJ5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>
        <f>COUNTIF(C6:AG6,"D")</f>
        <v/>
      </c>
      <c r="AI6" s="4">
        <f>COUNTIF(C6:AG6,"E")</f>
        <v/>
      </c>
      <c r="AJ6" s="4">
        <f>COUNTIF(C6:AG6,"N")</f>
        <v/>
      </c>
      <c r="AK6" s="4">
        <f>COUNTIF(C6:AG6,"O")</f>
        <v/>
      </c>
      <c r="AL6" s="4">
        <f>COUNTIF(C6:AG6,"연")</f>
        <v/>
      </c>
      <c r="AM6" s="4">
        <f>AH6+AI6+AJ6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>
        <f>COUNTIF(C7:AG7,"D")</f>
        <v/>
      </c>
      <c r="AI7" s="4">
        <f>COUNTIF(C7:AG7,"E")</f>
        <v/>
      </c>
      <c r="AJ7" s="4">
        <f>COUNTIF(C7:AG7,"N")</f>
        <v/>
      </c>
      <c r="AK7" s="4">
        <f>COUNTIF(C7:AG7,"O")</f>
        <v/>
      </c>
      <c r="AL7" s="4">
        <f>COUNTIF(C7:AG7,"연")</f>
        <v/>
      </c>
      <c r="AM7" s="4">
        <f>AH7+AI7+AJ7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>
        <f>COUNTIF(C8:AG8,"D")</f>
        <v/>
      </c>
      <c r="AI8" s="4">
        <f>COUNTIF(C8:AG8,"E")</f>
        <v/>
      </c>
      <c r="AJ8" s="4">
        <f>COUNTIF(C8:AG8,"N")</f>
        <v/>
      </c>
      <c r="AK8" s="4">
        <f>COUNTIF(C8:AG8,"O")</f>
        <v/>
      </c>
      <c r="AL8" s="4">
        <f>COUNTIF(C8:AG8,"연")</f>
        <v/>
      </c>
      <c r="AM8" s="4">
        <f>AH8+AI8+AJ8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>
        <f>COUNTIF(C9:AG9,"D")</f>
        <v/>
      </c>
      <c r="AI9" s="4">
        <f>COUNTIF(C9:AG9,"E")</f>
        <v/>
      </c>
      <c r="AJ9" s="4">
        <f>COUNTIF(C9:AG9,"N")</f>
        <v/>
      </c>
      <c r="AK9" s="4">
        <f>COUNTIF(C9:AG9,"O")</f>
        <v/>
      </c>
      <c r="AL9" s="4">
        <f>COUNTIF(C9:AG9,"연")</f>
        <v/>
      </c>
      <c r="AM9" s="4">
        <f>AH9+AI9+AJ9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>
        <f>COUNTIF(C10:AG10,"D")</f>
        <v/>
      </c>
      <c r="AI10" s="4">
        <f>COUNTIF(C10:AG10,"E")</f>
        <v/>
      </c>
      <c r="AJ10" s="4">
        <f>COUNTIF(C10:AG10,"N")</f>
        <v/>
      </c>
      <c r="AK10" s="4">
        <f>COUNTIF(C10:AG10,"O")</f>
        <v/>
      </c>
      <c r="AL10" s="4">
        <f>COUNTIF(C10:AG10,"연")</f>
        <v/>
      </c>
      <c r="AM10" s="4">
        <f>AH10+AI10+AJ10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>
        <f>COUNTIF(C11:AG11,"D")</f>
        <v/>
      </c>
      <c r="AI11" s="4">
        <f>COUNTIF(C11:AG11,"E")</f>
        <v/>
      </c>
      <c r="AJ11" s="4">
        <f>COUNTIF(C11:AG11,"N")</f>
        <v/>
      </c>
      <c r="AK11" s="4">
        <f>COUNTIF(C11:AG11,"O")</f>
        <v/>
      </c>
      <c r="AL11" s="4">
        <f>COUNTIF(C11:AG11,"연")</f>
        <v/>
      </c>
      <c r="AM11" s="4">
        <f>AH11+AI11+AJ11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>
        <f>COUNTIF(C12:AG12,"D")</f>
        <v/>
      </c>
      <c r="AI12" s="4">
        <f>COUNTIF(C12:AG12,"E")</f>
        <v/>
      </c>
      <c r="AJ12" s="4">
        <f>COUNTIF(C12:AG12,"N")</f>
        <v/>
      </c>
      <c r="AK12" s="4">
        <f>COUNTIF(C12:AG12,"O")</f>
        <v/>
      </c>
      <c r="AL12" s="4">
        <f>COUNTIF(C12:AG12,"연")</f>
        <v/>
      </c>
      <c r="AM12" s="4">
        <f>AH12+AI12+AJ12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>
        <f>COUNTIF(C13:AG13,"D")</f>
        <v/>
      </c>
      <c r="AI13" s="4">
        <f>COUNTIF(C13:AG13,"E")</f>
        <v/>
      </c>
      <c r="AJ13" s="4">
        <f>COUNTIF(C13:AG13,"N")</f>
        <v/>
      </c>
      <c r="AK13" s="4">
        <f>COUNTIF(C13:AG13,"O")</f>
        <v/>
      </c>
      <c r="AL13" s="4">
        <f>COUNTIF(C13:AG13,"연")</f>
        <v/>
      </c>
      <c r="AM13" s="4">
        <f>AH13+AI13+AJ13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>
        <f>COUNTIF(C14:AG14,"D")</f>
        <v/>
      </c>
      <c r="AI14" s="4">
        <f>COUNTIF(C14:AG14,"E")</f>
        <v/>
      </c>
      <c r="AJ14" s="4">
        <f>COUNTIF(C14:AG14,"N")</f>
        <v/>
      </c>
      <c r="AK14" s="4">
        <f>COUNTIF(C14:AG14,"O")</f>
        <v/>
      </c>
      <c r="AL14" s="4">
        <f>COUNTIF(C14:AG14,"연")</f>
        <v/>
      </c>
      <c r="AM14" s="4">
        <f>AH14+AI14+AJ14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>
        <f>COUNTIF(C15:AG15,"D")</f>
        <v/>
      </c>
      <c r="AI15" s="4">
        <f>COUNTIF(C15:AG15,"E")</f>
        <v/>
      </c>
      <c r="AJ15" s="4">
        <f>COUNTIF(C15:AG15,"N")</f>
        <v/>
      </c>
      <c r="AK15" s="4">
        <f>COUNTIF(C15:AG15,"O")</f>
        <v/>
      </c>
      <c r="AL15" s="4">
        <f>COUNTIF(C15:AG15,"연")</f>
        <v/>
      </c>
      <c r="AM15" s="4">
        <f>AH15+AI15+AJ15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>
        <f>COUNTIF(C16:AG16,"D")</f>
        <v/>
      </c>
      <c r="AI16" s="4">
        <f>COUNTIF(C16:AG16,"E")</f>
        <v/>
      </c>
      <c r="AJ16" s="4">
        <f>COUNTIF(C16:AG16,"N")</f>
        <v/>
      </c>
      <c r="AK16" s="4">
        <f>COUNTIF(C16:AG16,"O")</f>
        <v/>
      </c>
      <c r="AL16" s="4">
        <f>COUNTIF(C16:AG16,"연")</f>
        <v/>
      </c>
      <c r="AM16" s="4">
        <f>AH16+AI16+AJ16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>
        <f>COUNTIF(C17:AG17,"D")</f>
        <v/>
      </c>
      <c r="AI17" s="4">
        <f>COUNTIF(C17:AG17,"E")</f>
        <v/>
      </c>
      <c r="AJ17" s="4">
        <f>COUNTIF(C17:AG17,"N")</f>
        <v/>
      </c>
      <c r="AK17" s="4">
        <f>COUNTIF(C17:AG17,"O")</f>
        <v/>
      </c>
      <c r="AL17" s="4">
        <f>COUNTIF(C17:AG17,"연")</f>
        <v/>
      </c>
      <c r="AM17" s="4">
        <f>AH17+AI17+AJ17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>
        <f>COUNTIF(C18:AG18,"D")</f>
        <v/>
      </c>
      <c r="AI18" s="4">
        <f>COUNTIF(C18:AG18,"E")</f>
        <v/>
      </c>
      <c r="AJ18" s="4">
        <f>COUNTIF(C18:AG18,"N")</f>
        <v/>
      </c>
      <c r="AK18" s="4">
        <f>COUNTIF(C18:AG18,"O")</f>
        <v/>
      </c>
      <c r="AL18" s="4">
        <f>COUNTIF(C18:AG18,"연")</f>
        <v/>
      </c>
      <c r="AM18" s="4">
        <f>AH18+AI18+AJ18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>
        <f>COUNTIF(C19:AG19,"D")</f>
        <v/>
      </c>
      <c r="AI19" s="4">
        <f>COUNTIF(C19:AG19,"E")</f>
        <v/>
      </c>
      <c r="AJ19" s="4">
        <f>COUNTIF(C19:AG19,"N")</f>
        <v/>
      </c>
      <c r="AK19" s="4">
        <f>COUNTIF(C19:AG19,"O")</f>
        <v/>
      </c>
      <c r="AL19" s="4">
        <f>COUNTIF(C19:AG19,"연")</f>
        <v/>
      </c>
      <c r="AM19" s="4">
        <f>AH19+AI19+AJ19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>
        <f>COUNTIF(C20:AG20,"D")</f>
        <v/>
      </c>
      <c r="AI20" s="4">
        <f>COUNTIF(C20:AG20,"E")</f>
        <v/>
      </c>
      <c r="AJ20" s="4">
        <f>COUNTIF(C20:AG20,"N")</f>
        <v/>
      </c>
      <c r="AK20" s="4">
        <f>COUNTIF(C20:AG20,"O")</f>
        <v/>
      </c>
      <c r="AL20" s="4">
        <f>COUNTIF(C20:AG20,"연")</f>
        <v/>
      </c>
      <c r="AM20" s="4">
        <f>AH20+AI20+AJ20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>
        <f>COUNTIF(C21:AG21,"D")</f>
        <v/>
      </c>
      <c r="AI21" s="4">
        <f>COUNTIF(C21:AG21,"E")</f>
        <v/>
      </c>
      <c r="AJ21" s="4">
        <f>COUNTIF(C21:AG21,"N")</f>
        <v/>
      </c>
      <c r="AK21" s="4">
        <f>COUNTIF(C21:AG21,"O")</f>
        <v/>
      </c>
      <c r="AL21" s="4">
        <f>COUNTIF(C21:AG21,"연")</f>
        <v/>
      </c>
      <c r="AM21" s="4">
        <f>AH21+AI21+AJ21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>
        <f>COUNTIF(C22:AG22,"D")</f>
        <v/>
      </c>
      <c r="AI22" s="4">
        <f>COUNTIF(C22:AG22,"E")</f>
        <v/>
      </c>
      <c r="AJ22" s="4">
        <f>COUNTIF(C22:AG22,"N")</f>
        <v/>
      </c>
      <c r="AK22" s="4">
        <f>COUNTIF(C22:AG22,"O")</f>
        <v/>
      </c>
      <c r="AL22" s="4">
        <f>COUNTIF(C22:AG22,"연")</f>
        <v/>
      </c>
      <c r="AM22" s="4">
        <f>AH22+AI22+AJ22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>
        <f>COUNTIF(C23:AG23,"D")</f>
        <v/>
      </c>
      <c r="AI23" s="4">
        <f>COUNTIF(C23:AG23,"E")</f>
        <v/>
      </c>
      <c r="AJ23" s="4">
        <f>COUNTIF(C23:AG23,"N")</f>
        <v/>
      </c>
      <c r="AK23" s="4">
        <f>COUNTIF(C23:AG23,"O")</f>
        <v/>
      </c>
      <c r="AL23" s="4">
        <f>COUNTIF(C23:AG23,"연")</f>
        <v/>
      </c>
      <c r="AM23" s="4">
        <f>AH23+AI23+AJ23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>
        <f>COUNTIF(C24:AG24,"D")</f>
        <v/>
      </c>
      <c r="AI24" s="4">
        <f>COUNTIF(C24:AG24,"E")</f>
        <v/>
      </c>
      <c r="AJ24" s="4">
        <f>COUNTIF(C24:AG24,"N")</f>
        <v/>
      </c>
      <c r="AK24" s="4">
        <f>COUNTIF(C24:AG24,"O")</f>
        <v/>
      </c>
      <c r="AL24" s="4">
        <f>COUNTIF(C24:AG24,"연")</f>
        <v/>
      </c>
      <c r="AM24" s="4">
        <f>AH24+AI24+AJ24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>
        <f>COUNTIF(C25:AG25,"D")</f>
        <v/>
      </c>
      <c r="AI25" s="4">
        <f>COUNTIF(C25:AG25,"E")</f>
        <v/>
      </c>
      <c r="AJ25" s="4">
        <f>COUNTIF(C25:AG25,"N")</f>
        <v/>
      </c>
      <c r="AK25" s="4">
        <f>COUNTIF(C25:AG25,"O")</f>
        <v/>
      </c>
      <c r="AL25" s="4">
        <f>COUNTIF(C25:AG25,"연")</f>
        <v/>
      </c>
      <c r="AM25" s="4">
        <f>AH25+AI25+AJ25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>
        <f>COUNTIF(C26:AG26,"D")</f>
        <v/>
      </c>
      <c r="AI26" s="4">
        <f>COUNTIF(C26:AG26,"E")</f>
        <v/>
      </c>
      <c r="AJ26" s="4">
        <f>COUNTIF(C26:AG26,"N")</f>
        <v/>
      </c>
      <c r="AK26" s="4">
        <f>COUNTIF(C26:AG26,"O")</f>
        <v/>
      </c>
      <c r="AL26" s="4">
        <f>COUNTIF(C26:AG26,"연")</f>
        <v/>
      </c>
      <c r="AM26" s="4">
        <f>AH26+AI26+AJ26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>
        <f>COUNTIF(C27:AG27,"D")</f>
        <v/>
      </c>
      <c r="AI27" s="4">
        <f>COUNTIF(C27:AG27,"E")</f>
        <v/>
      </c>
      <c r="AJ27" s="4">
        <f>COUNTIF(C27:AG27,"N")</f>
        <v/>
      </c>
      <c r="AK27" s="4">
        <f>COUNTIF(C27:AG27,"O")</f>
        <v/>
      </c>
      <c r="AL27" s="4">
        <f>COUNTIF(C27:AG27,"연")</f>
        <v/>
      </c>
      <c r="AM27" s="4">
        <f>AH27+AI27+AJ27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>
        <f>COUNTIF(C28:AG28,"D")</f>
        <v/>
      </c>
      <c r="AI28" s="4">
        <f>COUNTIF(C28:AG28,"E")</f>
        <v/>
      </c>
      <c r="AJ28" s="4">
        <f>COUNTIF(C28:AG28,"N")</f>
        <v/>
      </c>
      <c r="AK28" s="4">
        <f>COUNTIF(C28:AG28,"O")</f>
        <v/>
      </c>
      <c r="AL28" s="4">
        <f>COUNTIF(C28:AG28,"연")</f>
        <v/>
      </c>
      <c r="AM28" s="4">
        <f>AH28+AI28+AJ28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>
        <f>COUNTIF(C29:AG29,"D")</f>
        <v/>
      </c>
      <c r="AI29" s="4">
        <f>COUNTIF(C29:AG29,"E")</f>
        <v/>
      </c>
      <c r="AJ29" s="4">
        <f>COUNTIF(C29:AG29,"N")</f>
        <v/>
      </c>
      <c r="AK29" s="4">
        <f>COUNTIF(C29:AG29,"O")</f>
        <v/>
      </c>
      <c r="AL29" s="4">
        <f>COUNTIF(C29:AG29,"연")</f>
        <v/>
      </c>
      <c r="AM29" s="4">
        <f>AH29+AI29+AJ29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>
        <f>COUNTIF(C30:AG30,"D")</f>
        <v/>
      </c>
      <c r="AI30" s="4">
        <f>COUNTIF(C30:AG30,"E")</f>
        <v/>
      </c>
      <c r="AJ30" s="4">
        <f>COUNTIF(C30:AG30,"N")</f>
        <v/>
      </c>
      <c r="AK30" s="4">
        <f>COUNTIF(C30:AG30,"O")</f>
        <v/>
      </c>
      <c r="AL30" s="4">
        <f>COUNTIF(C30:AG30,"연")</f>
        <v/>
      </c>
      <c r="AM30" s="4">
        <f>AH30+AI30+AJ30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>
        <f>COUNTIF(C31:AG31,"D")</f>
        <v/>
      </c>
      <c r="AI31" s="4">
        <f>COUNTIF(C31:AG31,"E")</f>
        <v/>
      </c>
      <c r="AJ31" s="4">
        <f>COUNTIF(C31:AG31,"N")</f>
        <v/>
      </c>
      <c r="AK31" s="4">
        <f>COUNTIF(C31:AG31,"O")</f>
        <v/>
      </c>
      <c r="AL31" s="4">
        <f>COUNTIF(C31:AG31,"연")</f>
        <v/>
      </c>
      <c r="AM31" s="4">
        <f>AH31+AI31+AJ31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>
        <f>COUNTIF(C32:AG32,"D")</f>
        <v/>
      </c>
      <c r="AI32" s="4">
        <f>COUNTIF(C32:AG32,"E")</f>
        <v/>
      </c>
      <c r="AJ32" s="4">
        <f>COUNTIF(C32:AG32,"N")</f>
        <v/>
      </c>
      <c r="AK32" s="4">
        <f>COUNTIF(C32:AG32,"O")</f>
        <v/>
      </c>
      <c r="AL32" s="4">
        <f>COUNTIF(C32:AG32,"연")</f>
        <v/>
      </c>
      <c r="AM32" s="4">
        <f>AH32+AI32+AJ32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>
        <f>COUNTIF(C33:AG33,"D")</f>
        <v/>
      </c>
      <c r="AI33" s="4">
        <f>COUNTIF(C33:AG33,"E")</f>
        <v/>
      </c>
      <c r="AJ33" s="4">
        <f>COUNTIF(C33:AG33,"N")</f>
        <v/>
      </c>
      <c r="AK33" s="4">
        <f>COUNTIF(C33:AG33,"O")</f>
        <v/>
      </c>
      <c r="AL33" s="4">
        <f>COUNTIF(C33:AG33,"연")</f>
        <v/>
      </c>
      <c r="AM33" s="4">
        <f>AH33+AI33+AJ33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>
        <f>COUNTIF(C34:AG34,"D")</f>
        <v/>
      </c>
      <c r="AI34" s="4">
        <f>COUNTIF(C34:AG34,"E")</f>
        <v/>
      </c>
      <c r="AJ34" s="4">
        <f>COUNTIF(C34:AG34,"N")</f>
        <v/>
      </c>
      <c r="AK34" s="4">
        <f>COUNTIF(C34:AG34,"O")</f>
        <v/>
      </c>
      <c r="AL34" s="4">
        <f>COUNTIF(C34:AG34,"연")</f>
        <v/>
      </c>
      <c r="AM34" s="4">
        <f>AH34+AI34+AJ34</f>
        <v/>
      </c>
    </row>
    <row r="36">
      <c r="A36" s="5" t="inlineStr">
        <is>
          <t>D 인원</t>
        </is>
      </c>
      <c r="C36" s="4">
        <f>IF(C$4="","",COUNTIF(C5:C34,"D"))</f>
        <v/>
      </c>
      <c r="D36" s="4">
        <f>IF(D$4="","",COUNTIF(D5:D34,"D"))</f>
        <v/>
      </c>
      <c r="E36" s="4">
        <f>IF(E$4="","",COUNTIF(E5:E34,"D"))</f>
        <v/>
      </c>
      <c r="F36" s="4">
        <f>IF(F$4="","",COUNTIF(F5:F34,"D"))</f>
        <v/>
      </c>
      <c r="G36" s="4">
        <f>IF(G$4="","",COUNTIF(G5:G34,"D"))</f>
        <v/>
      </c>
      <c r="H36" s="4">
        <f>IF(H$4="","",COUNTIF(H5:H34,"D"))</f>
        <v/>
      </c>
      <c r="I36" s="4">
        <f>IF(I$4="","",COUNTIF(I5:I34,"D"))</f>
        <v/>
      </c>
      <c r="J36" s="4">
        <f>IF(J$4="","",COUNTIF(J5:J34,"D"))</f>
        <v/>
      </c>
      <c r="K36" s="4">
        <f>IF(K$4="","",COUNTIF(K5:K34,"D"))</f>
        <v/>
      </c>
      <c r="L36" s="4">
        <f>IF(L$4="","",COUNTIF(L5:L34,"D"))</f>
        <v/>
      </c>
      <c r="M36" s="4">
        <f>IF(M$4="","",COUNTIF(M5:M34,"D"))</f>
        <v/>
      </c>
      <c r="N36" s="4">
        <f>IF(N$4="","",COUNTIF(N5:N34,"D"))</f>
        <v/>
      </c>
      <c r="O36" s="4">
        <f>IF(O$4="","",COUNTIF(O5:O34,"D"))</f>
        <v/>
      </c>
      <c r="P36" s="4">
        <f>IF(P$4="","",COUNTIF(P5:P34,"D"))</f>
        <v/>
      </c>
      <c r="Q36" s="4">
        <f>IF(Q$4="","",COUNTIF(Q5:Q34,"D"))</f>
        <v/>
      </c>
      <c r="R36" s="4">
        <f>IF(R$4="","",COUNTIF(R5:R34,"D"))</f>
        <v/>
      </c>
      <c r="S36" s="4">
        <f>IF(S$4="","",COUNTIF(S5:S34,"D"))</f>
        <v/>
      </c>
      <c r="T36" s="4">
        <f>IF(T$4="","",COUNTIF(T5:T34,"D"))</f>
        <v/>
      </c>
      <c r="U36" s="4">
        <f>IF(U$4="","",COUNTIF(U5:U34,"D"))</f>
        <v/>
      </c>
      <c r="V36" s="4">
        <f>IF(V$4="","",COUNTIF(V5:V34,"D"))</f>
        <v/>
      </c>
      <c r="W36" s="4">
        <f>IF(W$4="","",COUNTIF(W5:W34,"D"))</f>
        <v/>
      </c>
      <c r="X36" s="4">
        <f>IF(X$4="","",COUNTIF(X5:X34,"D"))</f>
        <v/>
      </c>
      <c r="Y36" s="4">
        <f>IF(Y$4="","",COUNTIF(Y5:Y34,"D"))</f>
        <v/>
      </c>
      <c r="Z36" s="4">
        <f>IF(Z$4="","",COUNTIF(Z5:Z34,"D"))</f>
        <v/>
      </c>
      <c r="AA36" s="4">
        <f>IF(AA$4="","",COUNTIF(AA5:AA34,"D"))</f>
        <v/>
      </c>
      <c r="AB36" s="4">
        <f>IF(AB$4="","",COUNTIF(AB5:AB34,"D"))</f>
        <v/>
      </c>
      <c r="AC36" s="4">
        <f>IF(AC$4="","",COUNTIF(AC5:AC34,"D"))</f>
        <v/>
      </c>
      <c r="AD36" s="4">
        <f>IF(AD$4="","",COUNTIF(AD5:AD34,"D"))</f>
        <v/>
      </c>
      <c r="AE36" s="4">
        <f>IF(AE$4="","",COUNTIF(AE5:AE34,"D"))</f>
        <v/>
      </c>
      <c r="AF36" s="4">
        <f>IF(AF$4="","",COUNTIF(AF5:AF34,"D"))</f>
        <v/>
      </c>
      <c r="AG36" s="4">
        <f>IF(AG$4="","",COUNTIF(AG5:AG34,"D"))</f>
        <v/>
      </c>
    </row>
    <row r="37">
      <c r="A37" s="5" t="inlineStr">
        <is>
          <t>E 인원</t>
        </is>
      </c>
      <c r="C37" s="4">
        <f>IF(C$4="","",COUNTIF(C5:C34,"E"))</f>
        <v/>
      </c>
      <c r="D37" s="4">
        <f>IF(D$4="","",COUNTIF(D5:D34,"E"))</f>
        <v/>
      </c>
      <c r="E37" s="4">
        <f>IF(E$4="","",COUNTIF(E5:E34,"E"))</f>
        <v/>
      </c>
      <c r="F37" s="4">
        <f>IF(F$4="","",COUNTIF(F5:F34,"E"))</f>
        <v/>
      </c>
      <c r="G37" s="4">
        <f>IF(G$4="","",COUNTIF(G5:G34,"E"))</f>
        <v/>
      </c>
      <c r="H37" s="4">
        <f>IF(H$4="","",COUNTIF(H5:H34,"E"))</f>
        <v/>
      </c>
      <c r="I37" s="4">
        <f>IF(I$4="","",COUNTIF(I5:I34,"E"))</f>
        <v/>
      </c>
      <c r="J37" s="4">
        <f>IF(J$4="","",COUNTIF(J5:J34,"E"))</f>
        <v/>
      </c>
      <c r="K37" s="4">
        <f>IF(K$4="","",COUNTIF(K5:K34,"E"))</f>
        <v/>
      </c>
      <c r="L37" s="4">
        <f>IF(L$4="","",COUNTIF(L5:L34,"E"))</f>
        <v/>
      </c>
      <c r="M37" s="4">
        <f>IF(M$4="","",COUNTIF(M5:M34,"E"))</f>
        <v/>
      </c>
      <c r="N37" s="4">
        <f>IF(N$4="","",COUNTIF(N5:N34,"E"))</f>
        <v/>
      </c>
      <c r="O37" s="4">
        <f>IF(O$4="","",COUNTIF(O5:O34,"E"))</f>
        <v/>
      </c>
      <c r="P37" s="4">
        <f>IF(P$4="","",COUNTIF(P5:P34,"E"))</f>
        <v/>
      </c>
      <c r="Q37" s="4">
        <f>IF(Q$4="","",COUNTIF(Q5:Q34,"E"))</f>
        <v/>
      </c>
      <c r="R37" s="4">
        <f>IF(R$4="","",COUNTIF(R5:R34,"E"))</f>
        <v/>
      </c>
      <c r="S37" s="4">
        <f>IF(S$4="","",COUNTIF(S5:S34,"E"))</f>
        <v/>
      </c>
      <c r="T37" s="4">
        <f>IF(T$4="","",COUNTIF(T5:T34,"E"))</f>
        <v/>
      </c>
      <c r="U37" s="4">
        <f>IF(U$4="","",COUNTIF(U5:U34,"E"))</f>
        <v/>
      </c>
      <c r="V37" s="4">
        <f>IF(V$4="","",COUNTIF(V5:V34,"E"))</f>
        <v/>
      </c>
      <c r="W37" s="4">
        <f>IF(W$4="","",COUNTIF(W5:W34,"E"))</f>
        <v/>
      </c>
      <c r="X37" s="4">
        <f>IF(X$4="","",COUNTIF(X5:X34,"E"))</f>
        <v/>
      </c>
      <c r="Y37" s="4">
        <f>IF(Y$4="","",COUNTIF(Y5:Y34,"E"))</f>
        <v/>
      </c>
      <c r="Z37" s="4">
        <f>IF(Z$4="","",COUNTIF(Z5:Z34,"E"))</f>
        <v/>
      </c>
      <c r="AA37" s="4">
        <f>IF(AA$4="","",COUNTIF(AA5:AA34,"E"))</f>
        <v/>
      </c>
      <c r="AB37" s="4">
        <f>IF(AB$4="","",COUNTIF(AB5:AB34,"E"))</f>
        <v/>
      </c>
      <c r="AC37" s="4">
        <f>IF(AC$4="","",COUNTIF(AC5:AC34,"E"))</f>
        <v/>
      </c>
      <c r="AD37" s="4">
        <f>IF(AD$4="","",COUNTIF(AD5:AD34,"E"))</f>
        <v/>
      </c>
      <c r="AE37" s="4">
        <f>IF(AE$4="","",COUNTIF(AE5:AE34,"E"))</f>
        <v/>
      </c>
      <c r="AF37" s="4">
        <f>IF(AF$4="","",COUNTIF(AF5:AF34,"E"))</f>
        <v/>
      </c>
      <c r="AG37" s="4">
        <f>IF(AG$4="","",COUNTIF(AG5:AG34,"E"))</f>
        <v/>
      </c>
    </row>
    <row r="38">
      <c r="A38" s="5" t="inlineStr">
        <is>
          <t>N 인원</t>
        </is>
      </c>
      <c r="C38" s="4">
        <f>IF(C$4="","",COUNTIF(C5:C34,"N"))</f>
        <v/>
      </c>
      <c r="D38" s="4">
        <f>IF(D$4="","",COUNTIF(D5:D34,"N"))</f>
        <v/>
      </c>
      <c r="E38" s="4">
        <f>IF(E$4="","",COUNTIF(E5:E34,"N"))</f>
        <v/>
      </c>
      <c r="F38" s="4">
        <f>IF(F$4="","",COUNTIF(F5:F34,"N"))</f>
        <v/>
      </c>
      <c r="G38" s="4">
        <f>IF(G$4="","",COUNTIF(G5:G34,"N"))</f>
        <v/>
      </c>
      <c r="H38" s="4">
        <f>IF(H$4="","",COUNTIF(H5:H34,"N"))</f>
        <v/>
      </c>
      <c r="I38" s="4">
        <f>IF(I$4="","",COUNTIF(I5:I34,"N"))</f>
        <v/>
      </c>
      <c r="J38" s="4">
        <f>IF(J$4="","",COUNTIF(J5:J34,"N"))</f>
        <v/>
      </c>
      <c r="K38" s="4">
        <f>IF(K$4="","",COUNTIF(K5:K34,"N"))</f>
        <v/>
      </c>
      <c r="L38" s="4">
        <f>IF(L$4="","",COUNTIF(L5:L34,"N"))</f>
        <v/>
      </c>
      <c r="M38" s="4">
        <f>IF(M$4="","",COUNTIF(M5:M34,"N"))</f>
        <v/>
      </c>
      <c r="N38" s="4">
        <f>IF(N$4="","",COUNTIF(N5:N34,"N"))</f>
        <v/>
      </c>
      <c r="O38" s="4">
        <f>IF(O$4="","",COUNTIF(O5:O34,"N"))</f>
        <v/>
      </c>
      <c r="P38" s="4">
        <f>IF(P$4="","",COUNTIF(P5:P34,"N"))</f>
        <v/>
      </c>
      <c r="Q38" s="4">
        <f>IF(Q$4="","",COUNTIF(Q5:Q34,"N"))</f>
        <v/>
      </c>
      <c r="R38" s="4">
        <f>IF(R$4="","",COUNTIF(R5:R34,"N"))</f>
        <v/>
      </c>
      <c r="S38" s="4">
        <f>IF(S$4="","",COUNTIF(S5:S34,"N"))</f>
        <v/>
      </c>
      <c r="T38" s="4">
        <f>IF(T$4="","",COUNTIF(T5:T34,"N"))</f>
        <v/>
      </c>
      <c r="U38" s="4">
        <f>IF(U$4="","",COUNTIF(U5:U34,"N"))</f>
        <v/>
      </c>
      <c r="V38" s="4">
        <f>IF(V$4="","",COUNTIF(V5:V34,"N"))</f>
        <v/>
      </c>
      <c r="W38" s="4">
        <f>IF(W$4="","",COUNTIF(W5:W34,"N"))</f>
        <v/>
      </c>
      <c r="X38" s="4">
        <f>IF(X$4="","",COUNTIF(X5:X34,"N"))</f>
        <v/>
      </c>
      <c r="Y38" s="4">
        <f>IF(Y$4="","",COUNTIF(Y5:Y34,"N"))</f>
        <v/>
      </c>
      <c r="Z38" s="4">
        <f>IF(Z$4="","",COUNTIF(Z5:Z34,"N"))</f>
        <v/>
      </c>
      <c r="AA38" s="4">
        <f>IF(AA$4="","",COUNTIF(AA5:AA34,"N"))</f>
        <v/>
      </c>
      <c r="AB38" s="4">
        <f>IF(AB$4="","",COUNTIF(AB5:AB34,"N"))</f>
        <v/>
      </c>
      <c r="AC38" s="4">
        <f>IF(AC$4="","",COUNTIF(AC5:AC34,"N"))</f>
        <v/>
      </c>
      <c r="AD38" s="4">
        <f>IF(AD$4="","",COUNTIF(AD5:AD34,"N"))</f>
        <v/>
      </c>
      <c r="AE38" s="4">
        <f>IF(AE$4="","",COUNTIF(AE5:AE34,"N"))</f>
        <v/>
      </c>
      <c r="AF38" s="4">
        <f>IF(AF$4="","",COUNTIF(AF5:AF34,"N"))</f>
        <v/>
      </c>
      <c r="AG38" s="4">
        <f>IF(AG$4="","",COUNTIF(AG5:AG34,"N"))</f>
        <v/>
      </c>
    </row>
  </sheetData>
  <conditionalFormatting sqref="C5:AG34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  <cfRule type="cellIs" priority="4" operator="equal" dxfId="3">
      <formula>"O"</formula>
    </cfRule>
    <cfRule type="cellIs" priority="5" operator="equal" dxfId="4">
      <formula>"연"</formula>
    </cfRule>
  </conditionalFormatting>
  <conditionalFormatting sqref="C36:AG36">
    <cfRule type="expression" priority="6" dxfId="5">
      <formula>AND(C36&lt;&gt;"",C36&lt;$I$1)</formula>
    </cfRule>
  </conditionalFormatting>
  <conditionalFormatting sqref="C37:AG37">
    <cfRule type="expression" priority="7" dxfId="5">
      <formula>AND(C37&lt;&gt;"",C37&lt;$K$1)</formula>
    </cfRule>
  </conditionalFormatting>
  <conditionalFormatting sqref="C38:AG38">
    <cfRule type="expression" priority="8" dxfId="5">
      <formula>AND(C38&lt;&gt;"",C38&lt;$M$1)</formula>
    </cfRule>
  </conditionalFormatting>
  <dataValidations count="1">
    <dataValidation sqref="C5:AG34" showDropDown="0" showInputMessage="0" showErrorMessage="0" allowBlank="1" type="list">
      <formula1>"D,E,N,O,연"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2026-11-03T06:32:01Z</dcterms:created>
  <dcterms:modified xmlns:dcterms="http://purl.org/dc/terms/" xmlns:xsi="http://www.w3.org/2001/XMLSchema-instance" xsi:type="dcterms:W3CDTF">2026-11-03T06:32:01Z</dcterms:modified>
</cp:coreProperties>
</file>